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 me" sheetId="1" state="visible" r:id="rId1"/>
    <sheet xmlns:r="http://schemas.openxmlformats.org/officeDocument/2006/relationships" name="Model" sheetId="2" state="visible" r:id="rId2"/>
  </sheets>
  <definedNames>
    <definedName name="Tolerance">Model!$B$7</definedName>
    <definedName name="Case_Low">Model!$B$8</definedName>
    <definedName name="Case_High">Model!$B$9</definedName>
    <definedName name="Seg_Customers">Model!$B$13:$B$17</definedName>
    <definedName name="Seg_Revenue_Per_Customer">Model!$C$13:$C$17</definedName>
    <definedName name="Seg_Serviceable_Share">Model!$E$13:$E$17</definedName>
    <definedName name="Seg_Obtainable_Share">Model!$G$13:$G$17</definedName>
    <definedName name="TAM_BottomUp">Model!$D$18</definedName>
    <definedName name="SAM_BottomUp">Model!$F$18</definedName>
    <definedName name="SOM_BottomUp">Model!$H$18</definedName>
    <definedName name="TD_Market_Size">Model!$C$23</definedName>
    <definedName name="TD_Relevant_Share">Model!$C$24</definedName>
    <definedName name="TD_Serviceable_Share">Model!$C$25</definedName>
    <definedName name="TD_Obtainable_Share">Model!$C$26</definedName>
    <definedName name="TD_Source">Model!$C$27</definedName>
    <definedName name="TAM_TopDown">Model!$D$24</definedName>
    <definedName name="SAM_TopDown">Model!$D$25</definedName>
    <definedName name="SOM_TopDown">Model!$D$26</definedName>
    <definedName name="Model_Check">Model!$F$48</definedName>
  </definedNames>
  <calcPr calcId="124519" fullCalcOnLoad="1"/>
</workbook>
</file>

<file path=xl/styles.xml><?xml version="1.0" encoding="utf-8"?>
<styleSheet xmlns="http://schemas.openxmlformats.org/spreadsheetml/2006/main">
  <numFmts count="3">
    <numFmt numFmtId="164" formatCode="0.0%"/>
    <numFmt numFmtId="165" formatCode="#,##0;(#,##0);&quot;-&quot;"/>
    <numFmt numFmtId="166" formatCode="0.0%;(0.0%);&quot;-&quot;"/>
  </numFmts>
  <fonts count="12">
    <font>
      <name val="Calibri"/>
      <family val="2"/>
      <color theme="1"/>
      <sz val="11"/>
      <scheme val="minor"/>
    </font>
    <font>
      <name val="Calibri"/>
      <b val="1"/>
      <color rgb="000A0D0F"/>
      <sz val="20"/>
    </font>
    <font>
      <name val="Calibri"/>
      <i val="1"/>
      <color rgb="00595959"/>
      <sz val="9"/>
    </font>
    <font>
      <name val="Calibri"/>
      <b val="1"/>
      <color rgb="000A0D0F"/>
      <sz val="11"/>
    </font>
    <font>
      <name val="Calibri"/>
      <sz val="10"/>
    </font>
    <font>
      <name val="Calibri"/>
      <color rgb="000000FF"/>
      <sz val="10"/>
    </font>
    <font>
      <name val="Calibri"/>
      <b val="1"/>
      <color rgb="00006100"/>
      <sz val="10"/>
    </font>
    <font>
      <name val="Calibri"/>
      <b val="1"/>
      <color rgb="000A0D0F"/>
      <sz val="18"/>
    </font>
    <font>
      <name val="Calibri"/>
      <i val="1"/>
      <color rgb="00595959"/>
      <sz val="10"/>
    </font>
    <font>
      <name val="Calibri"/>
      <b val="1"/>
      <color rgb="000A0D0F"/>
      <sz val="10"/>
    </font>
    <font>
      <name val="Calibri"/>
      <b val="1"/>
      <color rgb="00FFFFFF"/>
      <sz val="11"/>
    </font>
    <font>
      <name val="Calibri"/>
      <color rgb="000A0D0F"/>
      <sz val="10"/>
    </font>
  </fonts>
  <fills count="6">
    <fill>
      <patternFill/>
    </fill>
    <fill>
      <patternFill patternType="gray125"/>
    </fill>
    <fill>
      <patternFill patternType="solid">
        <fgColor rgb="00FFF8D6"/>
      </patternFill>
    </fill>
    <fill>
      <patternFill patternType="solid">
        <fgColor rgb="00C6EFCE"/>
      </patternFill>
    </fill>
    <fill>
      <patternFill patternType="solid">
        <fgColor rgb="000A0D0F"/>
      </patternFill>
    </fill>
    <fill>
      <patternFill patternType="solid">
        <fgColor rgb="00D9F5F6"/>
      </patternFill>
    </fill>
  </fills>
  <borders count="8">
    <border>
      <left/>
      <right/>
      <top/>
      <bottom/>
      <diagonal/>
    </border>
    <border>
      <left style="thin">
        <color rgb="00BFBFBF"/>
      </left>
      <right style="thin">
        <color rgb="00BFBFBF"/>
      </right>
      <top style="thin">
        <color rgb="00BFBFBF"/>
      </top>
      <bottom style="thin">
        <color rgb="00BFBFBF"/>
      </bottom>
    </border>
    <border>
      <bottom style="medium">
        <color rgb="000A0D0F"/>
      </bottom>
    </border>
    <border>
      <top style="thin">
        <color rgb="00BFBFBF"/>
      </top>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applyAlignment="1" pivotButton="0" quotePrefix="0" xfId="0">
      <alignment vertical="top" wrapText="1"/>
    </xf>
    <xf numFmtId="0" fontId="5" fillId="2" borderId="1" applyAlignment="1" pivotButton="0" quotePrefix="0" xfId="0">
      <alignment horizontal="left" vertical="center"/>
    </xf>
    <xf numFmtId="0" fontId="4" fillId="0" borderId="0" pivotButton="0" quotePrefix="0" xfId="0"/>
    <xf numFmtId="0" fontId="6" fillId="3" borderId="0" pivotButton="0" quotePrefix="0" xfId="0"/>
    <xf numFmtId="0" fontId="7" fillId="0" borderId="0" pivotButton="0" quotePrefix="0" xfId="0"/>
    <xf numFmtId="0" fontId="8" fillId="0" borderId="0" pivotButton="0" quotePrefix="0" xfId="0"/>
    <xf numFmtId="0" fontId="9" fillId="0" borderId="0" pivotButton="0" quotePrefix="0" xfId="0"/>
    <xf numFmtId="0" fontId="10" fillId="4" borderId="0" pivotButton="0" quotePrefix="0" xfId="0"/>
    <xf numFmtId="0" fontId="0" fillId="4" borderId="0" pivotButton="0" quotePrefix="0" xfId="0"/>
    <xf numFmtId="0" fontId="11" fillId="0" borderId="0" applyAlignment="1" pivotButton="0" quotePrefix="0" xfId="0">
      <alignment vertical="center"/>
    </xf>
    <xf numFmtId="0" fontId="5" fillId="2" borderId="1" applyAlignment="1" pivotButton="0" quotePrefix="0" xfId="0">
      <alignment horizontal="center" vertical="center"/>
    </xf>
    <xf numFmtId="164" fontId="5" fillId="2" borderId="1" applyAlignment="1" pivotButton="0" quotePrefix="0" xfId="0">
      <alignment horizontal="right" vertical="center"/>
    </xf>
    <xf numFmtId="0" fontId="9" fillId="5" borderId="2" applyAlignment="1" pivotButton="0" quotePrefix="0" xfId="0">
      <alignment horizontal="left" vertical="center" wrapText="1"/>
    </xf>
    <xf numFmtId="0" fontId="9" fillId="5" borderId="2" applyAlignment="1" pivotButton="0" quotePrefix="0" xfId="0">
      <alignment horizontal="center" vertical="center" wrapText="1"/>
    </xf>
    <xf numFmtId="165" fontId="5" fillId="2" borderId="1" applyAlignment="1" pivotButton="0" quotePrefix="0" xfId="0">
      <alignment horizontal="right" vertical="center"/>
    </xf>
    <xf numFmtId="165" fontId="11" fillId="0" borderId="0" applyAlignment="1" pivotButton="0" quotePrefix="0" xfId="0">
      <alignment horizontal="right" vertical="center"/>
    </xf>
    <xf numFmtId="0" fontId="9" fillId="0" borderId="0" applyAlignment="1" pivotButton="0" quotePrefix="0" xfId="0">
      <alignment vertical="center"/>
    </xf>
    <xf numFmtId="165" fontId="9" fillId="0" borderId="3" applyAlignment="1" pivotButton="0" quotePrefix="0" xfId="0">
      <alignment horizontal="right" vertical="center"/>
    </xf>
    <xf numFmtId="166" fontId="9" fillId="0" borderId="3" applyAlignment="1" pivotButton="0" quotePrefix="0" xfId="0">
      <alignment horizontal="right" vertical="center"/>
    </xf>
    <xf numFmtId="165" fontId="9" fillId="0" borderId="0" applyAlignment="1" pivotButton="0" quotePrefix="0" xfId="0">
      <alignment horizontal="right" vertical="center"/>
    </xf>
    <xf numFmtId="0" fontId="0" fillId="0" borderId="6" pivotButton="0" quotePrefix="0" xfId="0"/>
    <xf numFmtId="0" fontId="0" fillId="0" borderId="7" pivotButton="0" quotePrefix="0" xfId="0"/>
    <xf numFmtId="166" fontId="11" fillId="0" borderId="0" applyAlignment="1" pivotButton="0" quotePrefix="0" xfId="0">
      <alignment horizontal="right" vertical="center"/>
    </xf>
    <xf numFmtId="165" fontId="11" fillId="0" borderId="0" applyAlignment="1" pivotButton="0" quotePrefix="0" xfId="0">
      <alignment horizontal="center" vertical="center"/>
    </xf>
    <xf numFmtId="165" fontId="9" fillId="0" borderId="0" applyAlignment="1" pivotButton="0" quotePrefix="0" xfId="0">
      <alignment horizontal="center" vertical="center"/>
    </xf>
  </cellXfs>
  <cellStyles count="1">
    <cellStyle name="Normal" xfId="0" builtinId="0" hidden="0"/>
  </cellStyles>
  <dxfs count="2">
    <dxf>
      <font>
        <b val="1"/>
        <color rgb="00006100"/>
      </font>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C21"/>
  <sheetViews>
    <sheetView showGridLines="0" zoomScale="100" workbookViewId="0">
      <selection activeCell="A1" sqref="A1"/>
    </sheetView>
  </sheetViews>
  <sheetFormatPr baseColWidth="8" defaultRowHeight="15"/>
  <cols>
    <col width="3" customWidth="1" min="1" max="1"/>
    <col width="28" customWidth="1" min="2" max="2"/>
    <col width="90" customWidth="1" min="3" max="3"/>
  </cols>
  <sheetData>
    <row r="1" ht="32" customHeight="1">
      <c r="B1" s="1" t="inlineStr">
        <is>
          <t>TAM, SAM and SOM market sizing model</t>
        </is>
      </c>
    </row>
    <row r="2">
      <c r="B2" s="2" t="inlineStr">
        <is>
          <t>A free template from ForwarD²eployed. https://forwardeployed.work/templates/tam-sam-som-market-sizing-template</t>
        </is>
      </c>
    </row>
    <row r="4" ht="60" customHeight="1">
      <c r="B4" s="3" t="inlineStr">
        <is>
          <t>What it does</t>
        </is>
      </c>
      <c r="C4" s="4" t="inlineStr">
        <is>
          <t>Sizes a market two ways, bottom-up (customers times revenue per customer, by segment) and top-down (a published market figure narrowed in steps), then compares them. TAM is the total market for your kind of offer, SAM the part you can serve with your product, channels and geography, and SOM the part you can realistically win by your target date.</t>
        </is>
      </c>
    </row>
    <row r="6" ht="15" customHeight="1">
      <c r="B6" s="3" t="inlineStr">
        <is>
          <t>How to use it</t>
        </is>
      </c>
      <c r="C6" s="4" t="inlineStr">
        <is>
          <t>1. Open the Model sheet. Replace the made-up numbers in the blue cells with your own.</t>
        </is>
      </c>
    </row>
    <row r="7" ht="30" customHeight="1">
      <c r="C7" s="4" t="inlineStr">
        <is>
          <t>2. Bottom-up: list up to five customer segments. For each, enter how many customers there are, what one pays in a year, and the shares you can serve and win.</t>
        </is>
      </c>
    </row>
    <row r="8" ht="30" customHeight="1">
      <c r="C8" s="4" t="inlineStr">
        <is>
          <t>3. Top-down: enter a published market size, say where it came from, and narrow it in three steps.</t>
        </is>
      </c>
    </row>
    <row r="9" ht="30" customHeight="1">
      <c r="C9" s="4" t="inlineStr">
        <is>
          <t>4. Read the reconciliation. A large gap between the two methods means an assumption is wrong, or the two are measuring different things.</t>
        </is>
      </c>
    </row>
    <row r="10" ht="15" customHeight="1">
      <c r="C10" s="4" t="inlineStr">
        <is>
          <t>5. Check that every check cell reads OK before you quote a number.</t>
        </is>
      </c>
    </row>
    <row r="12">
      <c r="B12" s="3" t="inlineStr">
        <is>
          <t>Color key</t>
        </is>
      </c>
      <c r="C12" s="5" t="inlineStr">
        <is>
          <t>Blue text on a light fill is an input: type over it.</t>
        </is>
      </c>
    </row>
    <row r="13">
      <c r="C13" s="6" t="inlineStr">
        <is>
          <t>Black text is a formula: leave it alone.</t>
        </is>
      </c>
    </row>
    <row r="14">
      <c r="C14" s="7" t="inlineStr">
        <is>
          <t>OK means a check passes; anything else needs attention.</t>
        </is>
      </c>
    </row>
    <row r="16" ht="30" customHeight="1">
      <c r="B16" s="3" t="inlineStr">
        <is>
          <t>Good to know</t>
        </is>
      </c>
      <c r="C16" s="4" t="inlineStr">
        <is>
          <t>• Every figure is per year, in one currency. The numbers in this file are made up, to show how the model works. Replace all of them.</t>
        </is>
      </c>
    </row>
    <row r="17" ht="30" customHeight="1">
      <c r="C17" s="4" t="inlineStr">
        <is>
          <t>• Obtainable share is a judgment, not a measurement. Write down why you chose it, and test it against how many customers you can reach and serve.</t>
        </is>
      </c>
    </row>
    <row r="18" ht="30" customHeight="1">
      <c r="C18" s="4" t="inlineStr">
        <is>
          <t>• Segment rows left blank count as zero. Delete the example segment names before you reuse the file.</t>
        </is>
      </c>
    </row>
    <row r="19" ht="30" customHeight="1">
      <c r="C19" s="4" t="inlineStr">
        <is>
          <t>• The model has no macros and no external links. It recalculates in Excel and in other spreadsheet programs.</t>
        </is>
      </c>
    </row>
    <row r="21" ht="30" customHeight="1">
      <c r="B21" s="3" t="inlineStr">
        <is>
          <t>Use</t>
        </is>
      </c>
      <c r="C21" s="4" t="inlineStr">
        <is>
          <t>Free to use and adapt for your own work. If you publish or share it, a link back is appreciated. It is a starting point, not professional advice.</t>
        </is>
      </c>
    </row>
  </sheetData>
  <mergeCells count="1">
    <mergeCell ref="B2:C2"/>
  </mergeCells>
  <printOptions horizontalCentered="0"/>
  <pageMargins left="0.75" right="0.75" top="1" bottom="1" header="0.5" footer="0.5"/>
  <pageSetup orientation="portrait" fitToHeight="0" fitToWidth="1"/>
  <headerFooter>
    <oddHeader/>
    <oddFooter>&amp;LForwarD²eployed free template, forwardeployed.work/templates&amp;RPage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H48"/>
  <sheetViews>
    <sheetView showGridLines="0" zoomScale="100" workbookViewId="0">
      <pane ySplit="3" topLeftCell="A4" activePane="bottomLeft" state="frozen"/>
      <selection pane="bottomLeft" activeCell="A1" sqref="A1"/>
    </sheetView>
  </sheetViews>
  <sheetFormatPr baseColWidth="8" defaultRowHeight="15"/>
  <cols>
    <col width="38" customWidth="1" min="1" max="1"/>
    <col width="14" customWidth="1" min="2" max="2"/>
    <col width="18" customWidth="1" min="3" max="3"/>
    <col width="18" customWidth="1" min="4" max="4"/>
    <col width="16" customWidth="1" min="5" max="5"/>
    <col width="18" customWidth="1" min="6" max="6"/>
    <col width="16" customWidth="1" min="7" max="7"/>
    <col width="18" customWidth="1" min="8" max="8"/>
  </cols>
  <sheetData>
    <row r="1" ht="28" customHeight="1">
      <c r="A1" s="8" t="inlineStr">
        <is>
          <t>TAM, SAM and SOM market sizing</t>
        </is>
      </c>
    </row>
    <row r="2">
      <c r="A2" s="9" t="inlineStr">
        <is>
          <t>Per year, in one currency. Blue cells are inputs. All numbers shown are made up.</t>
        </is>
      </c>
    </row>
    <row r="3">
      <c r="A3" s="10" t="str">
        <f>"Checks: "&amp;Model_Check</f>
        <v>Checks: ALL OK</v>
      </c>
    </row>
    <row r="5" ht="20" customHeight="1">
      <c r="A5" s="11" t="inlineStr">
        <is>
          <t>1. Settings</t>
        </is>
      </c>
      <c r="B5" s="12" t="n"/>
      <c r="C5" s="12" t="n"/>
      <c r="D5" s="12" t="n"/>
      <c r="E5" s="12" t="n"/>
      <c r="F5" s="12" t="n"/>
      <c r="G5" s="12" t="n"/>
      <c r="H5" s="12" t="n"/>
    </row>
    <row r="6">
      <c r="A6" s="13" t="inlineStr">
        <is>
          <t>Currency or unit label</t>
        </is>
      </c>
      <c r="B6" s="14" t="inlineStr">
        <is>
          <t>USD</t>
        </is>
      </c>
    </row>
    <row r="7">
      <c r="A7" s="13" t="inlineStr">
        <is>
          <t>Reconciliation tolerance (gap allowed between methods)</t>
        </is>
      </c>
      <c r="B7" s="15" t="n">
        <v>0.25</v>
      </c>
    </row>
    <row r="8">
      <c r="A8" s="13" t="inlineStr">
        <is>
          <t>Low case, as a share of the base obtainable market</t>
        </is>
      </c>
      <c r="B8" s="15" t="n">
        <v>0.5</v>
      </c>
    </row>
    <row r="9">
      <c r="A9" s="13" t="inlineStr">
        <is>
          <t>High case, as a share of the base obtainable market</t>
        </is>
      </c>
      <c r="B9" s="15" t="n">
        <v>1.5</v>
      </c>
    </row>
    <row r="11" ht="20" customHeight="1">
      <c r="A11" s="11" t="inlineStr">
        <is>
          <t>2. Bottom-up: by customer segment</t>
        </is>
      </c>
      <c r="B11" s="12" t="n"/>
      <c r="C11" s="12" t="n"/>
      <c r="D11" s="12" t="n"/>
      <c r="E11" s="12" t="n"/>
      <c r="F11" s="12" t="n"/>
      <c r="G11" s="12" t="n"/>
      <c r="H11" s="12" t="n"/>
    </row>
    <row r="12" ht="44" customHeight="1">
      <c r="A12" s="16" t="inlineStr">
        <is>
          <t>Segment</t>
        </is>
      </c>
      <c r="B12" s="17" t="inlineStr">
        <is>
          <t>Customers (number)</t>
        </is>
      </c>
      <c r="C12" s="17" t="inlineStr">
        <is>
          <t>Revenue per customer, per year</t>
        </is>
      </c>
      <c r="D12" s="17" t="inlineStr">
        <is>
          <t>TAM</t>
        </is>
      </c>
      <c r="E12" s="17" t="inlineStr">
        <is>
          <t>Share you can serve</t>
        </is>
      </c>
      <c r="F12" s="17" t="inlineStr">
        <is>
          <t>SAM</t>
        </is>
      </c>
      <c r="G12" s="17" t="inlineStr">
        <is>
          <t>Share you can win</t>
        </is>
      </c>
      <c r="H12" s="17" t="inlineStr">
        <is>
          <t>SOM</t>
        </is>
      </c>
    </row>
    <row r="13">
      <c r="A13" s="5" t="inlineStr">
        <is>
          <t>Solo practices</t>
        </is>
      </c>
      <c r="B13" s="18" t="n">
        <v>40000</v>
      </c>
      <c r="C13" s="18" t="n">
        <v>1200</v>
      </c>
      <c r="D13" s="19">
        <f>B13*C13</f>
        <v>48000000.0</v>
      </c>
      <c r="E13" s="15" t="n">
        <v>0.6</v>
      </c>
      <c r="F13" s="19">
        <f>D13*E13</f>
        <v>28800000.0</v>
      </c>
      <c r="G13" s="15" t="n">
        <v>0.02</v>
      </c>
      <c r="H13" s="19">
        <f>F13*G13</f>
        <v>576000.0</v>
      </c>
    </row>
    <row r="14">
      <c r="A14" s="5" t="inlineStr">
        <is>
          <t>Small firms (2 to 10 people)</t>
        </is>
      </c>
      <c r="B14" s="18" t="n">
        <v>15000</v>
      </c>
      <c r="C14" s="18" t="n">
        <v>4800</v>
      </c>
      <c r="D14" s="19">
        <f>B14*C14</f>
        <v>72000000.0</v>
      </c>
      <c r="E14" s="15" t="n">
        <v>0.7</v>
      </c>
      <c r="F14" s="19">
        <f>D14*E14</f>
        <v>50400000.0</v>
      </c>
      <c r="G14" s="15" t="n">
        <v>0.03</v>
      </c>
      <c r="H14" s="19">
        <f>F14*G14</f>
        <v>1512000.0</v>
      </c>
    </row>
    <row r="15">
      <c r="A15" s="5" t="inlineStr">
        <is>
          <t>Mid-size firms (11 to 50 people)</t>
        </is>
      </c>
      <c r="B15" s="18" t="n">
        <v>3000</v>
      </c>
      <c r="C15" s="18" t="n">
        <v>18000</v>
      </c>
      <c r="D15" s="19">
        <f>B15*C15</f>
        <v>54000000.0</v>
      </c>
      <c r="E15" s="15" t="n">
        <v>0.4</v>
      </c>
      <c r="F15" s="19">
        <f>D15*E15</f>
        <v>21600000.0</v>
      </c>
      <c r="G15" s="15" t="n">
        <v>0.02</v>
      </c>
      <c r="H15" s="19">
        <f>F15*G15</f>
        <v>432000.0</v>
      </c>
    </row>
    <row r="16">
      <c r="A16" s="5" t="n"/>
      <c r="B16" s="18" t="n"/>
      <c r="C16" s="18" t="n"/>
      <c r="D16" s="19">
        <f>B16*C16</f>
        <v>0.0</v>
      </c>
      <c r="E16" s="15" t="n"/>
      <c r="F16" s="19">
        <f>D16*E16</f>
        <v>0.0</v>
      </c>
      <c r="G16" s="15" t="n"/>
      <c r="H16" s="19">
        <f>F16*G16</f>
        <v>0.0</v>
      </c>
    </row>
    <row r="17">
      <c r="A17" s="5" t="n"/>
      <c r="B17" s="18" t="n"/>
      <c r="C17" s="18" t="n"/>
      <c r="D17" s="19">
        <f>B17*C17</f>
        <v>0.0</v>
      </c>
      <c r="E17" s="15" t="n"/>
      <c r="F17" s="19">
        <f>D17*E17</f>
        <v>0.0</v>
      </c>
      <c r="G17" s="15" t="n"/>
      <c r="H17" s="19">
        <f>F17*G17</f>
        <v>0.0</v>
      </c>
    </row>
    <row r="18">
      <c r="A18" s="20" t="inlineStr">
        <is>
          <t>Total</t>
        </is>
      </c>
      <c r="B18" s="21">
        <f>SUM(B13:B17)</f>
        <v>58000.0</v>
      </c>
      <c r="D18" s="21">
        <f>SUM(D13:D17)</f>
        <v>174000000.0</v>
      </c>
      <c r="E18" s="22">
        <f>IF(D18=0,0,F18/D18)</f>
        <v>0.5793103448275863</v>
      </c>
      <c r="F18" s="21">
        <f>SUM(F13:F17)</f>
        <v>100800000.0</v>
      </c>
      <c r="G18" s="22">
        <f>IF(F18=0,0,H18/F18)</f>
        <v>0.025</v>
      </c>
      <c r="H18" s="21">
        <f>SUM(H13:H17)</f>
        <v>2520000.0</v>
      </c>
    </row>
    <row r="19" ht="26" customHeight="1">
      <c r="A19" s="2" t="inlineStr">
        <is>
          <t>TAM is customers times revenue per customer. SAM is TAM times the share you can serve. SOM is SAM times the share you can win. The total row shows the blended shares.</t>
        </is>
      </c>
    </row>
    <row r="21" ht="20" customHeight="1">
      <c r="A21" s="11" t="inlineStr">
        <is>
          <t>3. Top-down: from a published market figure</t>
        </is>
      </c>
      <c r="B21" s="12" t="n"/>
      <c r="C21" s="12" t="n"/>
      <c r="D21" s="12" t="n"/>
      <c r="E21" s="12" t="n"/>
      <c r="F21" s="12" t="n"/>
      <c r="G21" s="12" t="n"/>
      <c r="H21" s="12" t="n"/>
    </row>
    <row r="22">
      <c r="A22" s="16" t="inlineStr">
        <is>
          <t>Step</t>
        </is>
      </c>
      <c r="B22" s="17" t="inlineStr"/>
      <c r="C22" s="17" t="inlineStr">
        <is>
          <t>Input</t>
        </is>
      </c>
      <c r="D22" s="17" t="inlineStr">
        <is>
          <t>Result</t>
        </is>
      </c>
    </row>
    <row r="23">
      <c r="A23" s="13" t="inlineStr">
        <is>
          <t>Market size from a published source</t>
        </is>
      </c>
      <c r="C23" s="18" t="n">
        <v>600000000</v>
      </c>
      <c r="D23" s="19">
        <f>C23</f>
        <v>600000000</v>
      </c>
    </row>
    <row r="24">
      <c r="A24" s="13" t="inlineStr">
        <is>
          <t>Share relevant to your kind of offer  =&gt;  TAM</t>
        </is>
      </c>
      <c r="C24" s="15" t="n">
        <v>0.3</v>
      </c>
      <c r="D24" s="23">
        <f>D23*C24</f>
        <v>180000000.0</v>
      </c>
    </row>
    <row r="25">
      <c r="A25" s="13" t="inlineStr">
        <is>
          <t>Share you can serve (product, channel, region)  =&gt;  SAM</t>
        </is>
      </c>
      <c r="C25" s="15" t="n">
        <v>0.55</v>
      </c>
      <c r="D25" s="23">
        <f>D24*C25</f>
        <v>99000000.00000001</v>
      </c>
    </row>
    <row r="26">
      <c r="A26" s="13" t="inlineStr">
        <is>
          <t>Share you can win by the target date  =&gt;  SOM</t>
        </is>
      </c>
      <c r="C26" s="15" t="n">
        <v>0.025</v>
      </c>
      <c r="D26" s="23">
        <f>D25*C26</f>
        <v>2475000.0000000005</v>
      </c>
    </row>
    <row r="27">
      <c r="A27" s="13" t="inlineStr">
        <is>
          <t>Source and year of the market figure (required)</t>
        </is>
      </c>
      <c r="C27" s="5" t="inlineStr">
        <is>
          <t>Example: industry report, 2025</t>
        </is>
      </c>
      <c r="D27" s="24" t="n"/>
      <c r="E27" s="24" t="n"/>
      <c r="F27" s="24" t="n"/>
      <c r="G27" s="24" t="n"/>
      <c r="H27" s="25" t="n"/>
    </row>
    <row r="29" ht="20" customHeight="1">
      <c r="A29" s="11" t="inlineStr">
        <is>
          <t>4. Reconciliation: do the two methods agree?</t>
        </is>
      </c>
      <c r="B29" s="12" t="n"/>
      <c r="C29" s="12" t="n"/>
      <c r="D29" s="12" t="n"/>
      <c r="E29" s="12" t="n"/>
      <c r="F29" s="12" t="n"/>
      <c r="G29" s="12" t="n"/>
      <c r="H29" s="12" t="n"/>
    </row>
    <row r="30" ht="32" customHeight="1">
      <c r="A30" s="16" t="inlineStr">
        <is>
          <t>Measure</t>
        </is>
      </c>
      <c r="B30" s="17" t="inlineStr"/>
      <c r="C30" s="17" t="inlineStr">
        <is>
          <t>Bottom-up</t>
        </is>
      </c>
      <c r="D30" s="17" t="inlineStr">
        <is>
          <t>Top-down</t>
        </is>
      </c>
      <c r="E30" s="17" t="inlineStr">
        <is>
          <t>Gap (bottom-up vs top-down)</t>
        </is>
      </c>
      <c r="F30" s="17" t="inlineStr">
        <is>
          <t>Within tolerance?</t>
        </is>
      </c>
    </row>
    <row r="31">
      <c r="A31" s="20" t="inlineStr">
        <is>
          <t>TAM</t>
        </is>
      </c>
      <c r="C31" s="19">
        <f>D18</f>
        <v>174000000.0</v>
      </c>
      <c r="D31" s="19">
        <f>D24</f>
        <v>180000000.0</v>
      </c>
      <c r="E31" s="26">
        <f>IF(D31=0,"n/a",C31/D31-1)</f>
        <v>-0.033333333333333326</v>
      </c>
      <c r="F31" s="27" t="str">
        <f>IF(E31="n/a","n/a",IF(ABS(E31)&lt;=$B$7,"OK","REVIEW"))</f>
        <v>OK</v>
      </c>
    </row>
    <row r="32">
      <c r="A32" s="20" t="inlineStr">
        <is>
          <t>SAM</t>
        </is>
      </c>
      <c r="C32" s="19">
        <f>F18</f>
        <v>100800000.0</v>
      </c>
      <c r="D32" s="19">
        <f>D25</f>
        <v>99000000.00000001</v>
      </c>
      <c r="E32" s="26">
        <f>IF(D32=0,"n/a",C32/D32-1)</f>
        <v>0.018181818181818077</v>
      </c>
      <c r="F32" s="27" t="str">
        <f>IF(E32="n/a","n/a",IF(ABS(E32)&lt;=$B$7,"OK","REVIEW"))</f>
        <v>OK</v>
      </c>
    </row>
    <row r="33">
      <c r="A33" s="20" t="inlineStr">
        <is>
          <t>SOM</t>
        </is>
      </c>
      <c r="C33" s="19">
        <f>H18</f>
        <v>2520000.0</v>
      </c>
      <c r="D33" s="19">
        <f>D26</f>
        <v>2475000.0000000005</v>
      </c>
      <c r="E33" s="26">
        <f>IF(D33=0,"n/a",C33/D33-1)</f>
        <v>0.018181818181818077</v>
      </c>
      <c r="F33" s="27" t="str">
        <f>IF(E33="n/a","n/a",IF(ABS(E33)&lt;=$B$7,"OK","REVIEW"))</f>
        <v>OK</v>
      </c>
    </row>
    <row r="35" ht="20" customHeight="1">
      <c r="A35" s="11" t="inlineStr">
        <is>
          <t>5. Obtainable market: low, base and high</t>
        </is>
      </c>
      <c r="B35" s="12" t="n"/>
      <c r="C35" s="12" t="n"/>
      <c r="D35" s="12" t="n"/>
      <c r="E35" s="12" t="n"/>
      <c r="F35" s="12" t="n"/>
      <c r="G35" s="12" t="n"/>
      <c r="H35" s="12" t="n"/>
    </row>
    <row r="36">
      <c r="A36" s="16" t="inlineStr">
        <is>
          <t>Case</t>
        </is>
      </c>
      <c r="B36" s="17" t="inlineStr"/>
      <c r="C36" s="17" t="inlineStr">
        <is>
          <t>Share of base</t>
        </is>
      </c>
      <c r="D36" s="17" t="inlineStr">
        <is>
          <t>Bottom-up SOM</t>
        </is>
      </c>
      <c r="E36" s="17" t="inlineStr">
        <is>
          <t>Top-down SOM</t>
        </is>
      </c>
    </row>
    <row r="37">
      <c r="A37" s="13" t="inlineStr">
        <is>
          <t>Low</t>
        </is>
      </c>
      <c r="C37" s="26">
        <f>B8</f>
        <v>0.5</v>
      </c>
      <c r="D37" s="19">
        <f>$H$18*C37</f>
        <v>1260000.0</v>
      </c>
      <c r="E37" s="19">
        <f>$D$26*C37</f>
        <v>1237500.0000000002</v>
      </c>
    </row>
    <row r="38">
      <c r="A38" s="20" t="inlineStr">
        <is>
          <t>Base</t>
        </is>
      </c>
      <c r="C38" s="26">
        <f>1</f>
        <v>1</v>
      </c>
      <c r="D38" s="19">
        <f>$H$18*C38</f>
        <v>2520000.0</v>
      </c>
      <c r="E38" s="19">
        <f>$D$26*C38</f>
        <v>2475000.0000000005</v>
      </c>
    </row>
    <row r="39">
      <c r="A39" s="13" t="inlineStr">
        <is>
          <t>High</t>
        </is>
      </c>
      <c r="C39" s="26">
        <f>B9</f>
        <v>1.5</v>
      </c>
      <c r="D39" s="19">
        <f>$H$18*C39</f>
        <v>3780000.0</v>
      </c>
      <c r="E39" s="19">
        <f>$D$26*C39</f>
        <v>3712500.000000001</v>
      </c>
    </row>
    <row r="41" ht="20" customHeight="1">
      <c r="A41" s="11" t="inlineStr">
        <is>
          <t>6. Checks</t>
        </is>
      </c>
      <c r="B41" s="12" t="n"/>
      <c r="C41" s="12" t="n"/>
      <c r="D41" s="12" t="n"/>
      <c r="E41" s="12" t="n"/>
      <c r="F41" s="12" t="n"/>
      <c r="G41" s="12" t="n"/>
      <c r="H41" s="12" t="n"/>
    </row>
    <row r="42">
      <c r="A42" s="13" t="inlineStr">
        <is>
          <t>Every share is between 0% and 100%</t>
        </is>
      </c>
      <c r="F42" s="27" t="str">
        <f>IF(AND(MIN(E13:E17,G13:G17,C24:C26)&gt;=0,MAX(E13:E17,G13:G17,C24:C26)&lt;=1),"OK","CHECK SHARES")</f>
        <v>OK</v>
      </c>
    </row>
    <row r="43">
      <c r="A43" s="13" t="inlineStr">
        <is>
          <t>Bottom-up: SOM is no larger than SAM, and SAM no larger than TAM</t>
        </is>
      </c>
      <c r="F43" s="27" t="str">
        <f>IF(AND(H18&lt;=F18,F18&lt;=D18),"OK","CHECK")</f>
        <v>OK</v>
      </c>
    </row>
    <row r="44">
      <c r="A44" s="13" t="inlineStr">
        <is>
          <t>Top-down: SOM is no larger than SAM, and SAM no larger than TAM</t>
        </is>
      </c>
      <c r="F44" s="27" t="str">
        <f>IF(AND(D26&lt;=D25,D25&lt;=D24),"OK","CHECK")</f>
        <v>OK</v>
      </c>
    </row>
    <row r="45">
      <c r="A45" s="13" t="inlineStr">
        <is>
          <t>Every segment with customers has a revenue per customer</t>
        </is>
      </c>
      <c r="F45" s="27" t="str">
        <f>IF(SUMPRODUCT((B13:B17&gt;0)*(C13:C17=0))=0,"OK","ADD REVENUE")</f>
        <v>OK</v>
      </c>
    </row>
    <row r="46">
      <c r="A46" s="13" t="inlineStr">
        <is>
          <t>The source of the market figure is written down</t>
        </is>
      </c>
      <c r="F46" s="27" t="str">
        <f>IF(LEN(C27)&gt;0,"OK","ADD SOURCE")</f>
        <v>OK</v>
      </c>
    </row>
    <row r="47">
      <c r="A47" s="13" t="inlineStr">
        <is>
          <t>The two methods agree on TAM within the tolerance</t>
        </is>
      </c>
      <c r="F47" s="27" t="str">
        <f>F31</f>
        <v>OK</v>
      </c>
    </row>
    <row r="48">
      <c r="A48" s="20" t="inlineStr">
        <is>
          <t>Overall</t>
        </is>
      </c>
      <c r="F48" s="28" t="str">
        <f>IF(COUNTIF(F42:F47,"OK")=6,"ALL OK","REVIEW")</f>
        <v>ALL OK</v>
      </c>
    </row>
  </sheetData>
  <mergeCells count="8">
    <mergeCell ref="A43:E43"/>
    <mergeCell ref="C27:H27"/>
    <mergeCell ref="A42:E42"/>
    <mergeCell ref="A47:E47"/>
    <mergeCell ref="A19:H19"/>
    <mergeCell ref="A45:E45"/>
    <mergeCell ref="A46:E46"/>
    <mergeCell ref="A44:E44"/>
  </mergeCells>
  <conditionalFormatting sqref="F31:F33">
    <cfRule type="expression" priority="1" dxfId="0">
      <formula>F31="OK"</formula>
    </cfRule>
    <cfRule type="expression" priority="2" dxfId="1">
      <formula>AND(F31&lt;&gt;"OK",F31&lt;&gt;"")</formula>
    </cfRule>
  </conditionalFormatting>
  <conditionalFormatting sqref="F42:F47">
    <cfRule type="expression" priority="3" dxfId="0">
      <formula>F42="OK"</formula>
    </cfRule>
    <cfRule type="expression" priority="4" dxfId="1">
      <formula>AND(F42&lt;&gt;"OK",F42&lt;&gt;"")</formula>
    </cfRule>
  </conditionalFormatting>
  <conditionalFormatting sqref="F48">
    <cfRule type="expression" priority="5" dxfId="0">
      <formula>F48="ALL OK"</formula>
    </cfRule>
    <cfRule type="expression" priority="6" dxfId="1">
      <formula>AND(F48&lt;&gt;"ALL OK",F48&lt;&gt;"")</formula>
    </cfRule>
  </conditionalFormatting>
  <printOptions horizontalCentered="0"/>
  <pageMargins left="0.75" right="0.75" top="1" bottom="1" header="0.5" footer="0.5"/>
  <pageSetup orientation="landscape" fitToHeight="0" fitToWidth="1"/>
  <headerFooter>
    <oddHeader/>
    <oddFooter>&amp;LForwarD²eployed free template, forwardeployed.work/templates&amp;RPage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ForwarD²eployed editorial</dc:creator>
  <dc:title xmlns:dc="http://purl.org/dc/elements/1.1/">TAM SAM SOM market sizing model</dc:title>
  <dc:subject xmlns:dc="http://purl.org/dc/elements/1.1/">Market sizing</dc:subject>
  <dcterms:created xmlns:dcterms="http://purl.org/dc/terms/" xmlns:xsi="http://www.w3.org/2001/XMLSchema-instance" xsi:type="dcterms:W3CDTF">2026-10-05T12:00:00Z</dcterms:created>
  <dcterms:modified xmlns:dcterms="http://purl.org/dc/terms/" xmlns:xsi="http://www.w3.org/2001/XMLSchema-instance" xsi:type="dcterms:W3CDTF">2026-10-05T18:15:04Z</dcterms:modified>
  <cp:lastModifiedBy>ForwarD²eployed editorial</cp:lastModifiedBy>
  <cp:keywords>template; free; forwardeployed.work</cp:keywords>
</cp:coreProperties>
</file>